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stephaniedoctrow/Desktop/Desktop Downloads/"/>
    </mc:Choice>
  </mc:AlternateContent>
  <bookViews>
    <workbookView xWindow="0" yWindow="460" windowWidth="20500" windowHeight="7160"/>
  </bookViews>
  <sheets>
    <sheet name="Sheet1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G28" i="1"/>
  <c r="J19" i="1"/>
  <c r="J21" i="1"/>
  <c r="I19" i="1"/>
  <c r="I21" i="1"/>
  <c r="H19" i="1"/>
  <c r="H22" i="1"/>
  <c r="G19" i="1"/>
  <c r="G22" i="1"/>
  <c r="F19" i="1"/>
  <c r="F21" i="1"/>
  <c r="E19" i="1"/>
  <c r="E21" i="1"/>
  <c r="D19" i="1"/>
  <c r="E27" i="1"/>
  <c r="F20" i="1"/>
  <c r="F22" i="1"/>
  <c r="I28" i="1"/>
  <c r="J27" i="1"/>
  <c r="E28" i="1"/>
  <c r="D22" i="1"/>
  <c r="J20" i="1"/>
  <c r="J22" i="1"/>
  <c r="F27" i="1"/>
  <c r="D20" i="1"/>
  <c r="E20" i="1"/>
  <c r="E22" i="1"/>
  <c r="D28" i="1"/>
  <c r="H28" i="1"/>
  <c r="G27" i="1"/>
  <c r="I20" i="1"/>
  <c r="I22" i="1"/>
  <c r="F28" i="1"/>
  <c r="I27" i="1"/>
  <c r="G21" i="1"/>
  <c r="H21" i="1"/>
  <c r="G20" i="1"/>
  <c r="H20" i="1"/>
  <c r="D21" i="1"/>
</calcChain>
</file>

<file path=xl/sharedStrings.xml><?xml version="1.0" encoding="utf-8"?>
<sst xmlns="http://schemas.openxmlformats.org/spreadsheetml/2006/main" count="47" uniqueCount="47">
  <si>
    <t>EdFuel &amp; Bridgespan Group</t>
  </si>
  <si>
    <t>2016 National Leadership Cohort</t>
  </si>
  <si>
    <t>Ceiling</t>
  </si>
  <si>
    <t>75th</t>
  </si>
  <si>
    <t>Midpoint</t>
  </si>
  <si>
    <t>25th</t>
  </si>
  <si>
    <t>Floor</t>
  </si>
  <si>
    <t>Individual Contributor</t>
  </si>
  <si>
    <t>Manager</t>
  </si>
  <si>
    <t>Senior Manager</t>
  </si>
  <si>
    <t>Director</t>
  </si>
  <si>
    <t>Senior Director</t>
  </si>
  <si>
    <t>Vice President</t>
  </si>
  <si>
    <t>Chief</t>
  </si>
  <si>
    <t>Width of band</t>
  </si>
  <si>
    <t>Overlap with previous</t>
  </si>
  <si>
    <t>Overlap with next</t>
  </si>
  <si>
    <t>Salary Band Model</t>
  </si>
  <si>
    <t>Description</t>
  </si>
  <si>
    <t>Band #1</t>
  </si>
  <si>
    <t>Band #2</t>
  </si>
  <si>
    <t>Band #3</t>
  </si>
  <si>
    <t>Band #4</t>
  </si>
  <si>
    <t>Band #5</t>
  </si>
  <si>
    <t>Band #6</t>
  </si>
  <si>
    <t>Band #7</t>
  </si>
  <si>
    <t>* 150 person Home Office team</t>
  </si>
  <si>
    <t>Assumptions</t>
  </si>
  <si>
    <t>Mechanics</t>
  </si>
  <si>
    <t>* Allocate 5% of all base salaries to annual performance bonus pool</t>
  </si>
  <si>
    <t xml:space="preserve">* Expectation is NOT that all staff receive bonus every year.  Bonus awarded based on exemplary performance </t>
  </si>
  <si>
    <t>for review period and is used as a clear differentiator</t>
  </si>
  <si>
    <t>* Median bonus = 3%</t>
  </si>
  <si>
    <t>* ~10% of staff receive no bonus</t>
  </si>
  <si>
    <t>* ~50% of staff receive bonus of 2-4%</t>
  </si>
  <si>
    <t>* ~20% of staff receive bonus of 5-7%</t>
  </si>
  <si>
    <t>* ~20% of staff receive bonus of 8-15%</t>
  </si>
  <si>
    <t>Bonus</t>
  </si>
  <si>
    <t>Principles</t>
  </si>
  <si>
    <t>* Equity - especially among roles with similar scope, leadership, and contribution to organization success</t>
  </si>
  <si>
    <t>* New to band - target salary between the floor and 25th percentile</t>
  </si>
  <si>
    <t>* Base salary increases at cost of living (tied to per pupil funding chg) and/or with increase of responsibilities within band</t>
  </si>
  <si>
    <t>Placement &amp; progression</t>
  </si>
  <si>
    <t>* Norming of bonus allocations within each level to avoid skewing bonus pool towards a level</t>
  </si>
  <si>
    <t xml:space="preserve">* Transparency - overview of salary bands shared with staff, including indicators of "what it takes" for each band </t>
  </si>
  <si>
    <t>(e.g., scope of responsibility, organizational leadership, etc.)</t>
  </si>
  <si>
    <t>Salary Bands Example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</si>
</sst>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43" fontId="3" fillId="0" borderId="0" xfId="1" applyFont="1"/>
    <xf numFmtId="164" fontId="0" fillId="0" borderId="0" xfId="1" applyNumberFormat="1" applyFont="1"/>
    <xf numFmtId="164" fontId="3" fillId="0" borderId="0" xfId="1" applyNumberFormat="1" applyFont="1"/>
    <xf numFmtId="9" fontId="0" fillId="0" borderId="0" xfId="2" applyFont="1"/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indent="2"/>
    </xf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Salary</a:t>
            </a:r>
            <a:r>
              <a:rPr lang="en-US" baseline="0"/>
              <a:t> Bands Model Choice Points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Band 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strRef>
              <c:f>Sheet1!$D$17:$J$17</c:f>
              <c:strCache>
                <c:ptCount val="7"/>
                <c:pt idx="0">
                  <c:v>Band #1</c:v>
                </c:pt>
                <c:pt idx="1">
                  <c:v>Band #2</c:v>
                </c:pt>
                <c:pt idx="2">
                  <c:v>Band #3</c:v>
                </c:pt>
                <c:pt idx="3">
                  <c:v>Band #4</c:v>
                </c:pt>
                <c:pt idx="4">
                  <c:v>Band #5</c:v>
                </c:pt>
                <c:pt idx="5">
                  <c:v>Band #6</c:v>
                </c:pt>
                <c:pt idx="6">
                  <c:v>Band #7</c:v>
                </c:pt>
              </c:strCache>
            </c:strRef>
          </c:xVal>
          <c:yVal>
            <c:numRef>
              <c:f>Sheet1!$D$19:$J$19</c:f>
              <c:numCache>
                <c:formatCode>_(* #,##0_);_(* \(#,##0\);_(* "-"??_);_(@_)</c:formatCode>
                <c:ptCount val="7"/>
                <c:pt idx="0">
                  <c:v>68000.0</c:v>
                </c:pt>
                <c:pt idx="1">
                  <c:v>91000.0</c:v>
                </c:pt>
                <c:pt idx="2">
                  <c:v>101000.0</c:v>
                </c:pt>
                <c:pt idx="3">
                  <c:v>117000.0</c:v>
                </c:pt>
                <c:pt idx="4">
                  <c:v>130000.0</c:v>
                </c:pt>
                <c:pt idx="5">
                  <c:v>156000.0</c:v>
                </c:pt>
                <c:pt idx="6">
                  <c:v>176000.0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strRef>
              <c:f>Sheet1!$D$18:$J$18</c:f>
              <c:strCache>
                <c:ptCount val="7"/>
                <c:pt idx="0">
                  <c:v>Individual Contributor</c:v>
                </c:pt>
                <c:pt idx="1">
                  <c:v>Manager</c:v>
                </c:pt>
                <c:pt idx="2">
                  <c:v>Senior Manager</c:v>
                </c:pt>
                <c:pt idx="3">
                  <c:v>Director</c:v>
                </c:pt>
                <c:pt idx="4">
                  <c:v>Senior Director</c:v>
                </c:pt>
                <c:pt idx="5">
                  <c:v>Vice President</c:v>
                </c:pt>
                <c:pt idx="6">
                  <c:v>Chief</c:v>
                </c:pt>
              </c:strCache>
            </c:strRef>
          </c:xVal>
          <c:yVal>
            <c:numRef>
              <c:f>Sheet1!$D$20:$J$20</c:f>
              <c:numCache>
                <c:formatCode>_(* #,##0_);_(* \(#,##0\);_(* "-"??_);_(@_)</c:formatCode>
                <c:ptCount val="7"/>
                <c:pt idx="0">
                  <c:v>62000.0</c:v>
                </c:pt>
                <c:pt idx="1">
                  <c:v>85000.0</c:v>
                </c:pt>
                <c:pt idx="2">
                  <c:v>95000.0</c:v>
                </c:pt>
                <c:pt idx="3">
                  <c:v>110000.0</c:v>
                </c:pt>
                <c:pt idx="4">
                  <c:v>123000.0</c:v>
                </c:pt>
                <c:pt idx="5">
                  <c:v>147000.0</c:v>
                </c:pt>
                <c:pt idx="6">
                  <c:v>166000.0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strRef>
              <c:f>Sheet1!$D$18:$J$18</c:f>
              <c:strCache>
                <c:ptCount val="7"/>
                <c:pt idx="0">
                  <c:v>Individual Contributor</c:v>
                </c:pt>
                <c:pt idx="1">
                  <c:v>Manager</c:v>
                </c:pt>
                <c:pt idx="2">
                  <c:v>Senior Manager</c:v>
                </c:pt>
                <c:pt idx="3">
                  <c:v>Director</c:v>
                </c:pt>
                <c:pt idx="4">
                  <c:v>Senior Director</c:v>
                </c:pt>
                <c:pt idx="5">
                  <c:v>Vice President</c:v>
                </c:pt>
                <c:pt idx="6">
                  <c:v>Chief</c:v>
                </c:pt>
              </c:strCache>
            </c:strRef>
          </c:xVal>
          <c:yVal>
            <c:numRef>
              <c:f>Sheet1!$D$21:$J$21</c:f>
              <c:numCache>
                <c:formatCode>_(* #,##0_);_(* \(#,##0\);_(* "-"??_);_(@_)</c:formatCode>
                <c:ptCount val="7"/>
                <c:pt idx="0">
                  <c:v>56500.0</c:v>
                </c:pt>
                <c:pt idx="1">
                  <c:v>78000.0</c:v>
                </c:pt>
                <c:pt idx="2">
                  <c:v>88000.0</c:v>
                </c:pt>
                <c:pt idx="3">
                  <c:v>103500.0</c:v>
                </c:pt>
                <c:pt idx="4">
                  <c:v>115000.0</c:v>
                </c:pt>
                <c:pt idx="5">
                  <c:v>138000.0</c:v>
                </c:pt>
                <c:pt idx="6">
                  <c:v>155500.0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strRef>
              <c:f>Sheet1!$D$18:$J$18</c:f>
              <c:strCache>
                <c:ptCount val="7"/>
                <c:pt idx="0">
                  <c:v>Individual Contributor</c:v>
                </c:pt>
                <c:pt idx="1">
                  <c:v>Manager</c:v>
                </c:pt>
                <c:pt idx="2">
                  <c:v>Senior Manager</c:v>
                </c:pt>
                <c:pt idx="3">
                  <c:v>Director</c:v>
                </c:pt>
                <c:pt idx="4">
                  <c:v>Senior Director</c:v>
                </c:pt>
                <c:pt idx="5">
                  <c:v>Vice President</c:v>
                </c:pt>
                <c:pt idx="6">
                  <c:v>Chief</c:v>
                </c:pt>
              </c:strCache>
            </c:strRef>
          </c:xVal>
          <c:yVal>
            <c:numRef>
              <c:f>Sheet1!$D$22:$J$22</c:f>
              <c:numCache>
                <c:formatCode>_(* #,##0_);_(* \(#,##0\);_(* "-"??_);_(@_)</c:formatCode>
                <c:ptCount val="7"/>
                <c:pt idx="0">
                  <c:v>51000.0</c:v>
                </c:pt>
                <c:pt idx="1">
                  <c:v>72000.0</c:v>
                </c:pt>
                <c:pt idx="2">
                  <c:v>82000.0</c:v>
                </c:pt>
                <c:pt idx="3">
                  <c:v>97000.0</c:v>
                </c:pt>
                <c:pt idx="4">
                  <c:v>108000.0</c:v>
                </c:pt>
                <c:pt idx="5">
                  <c:v>129000.0</c:v>
                </c:pt>
                <c:pt idx="6">
                  <c:v>145000.0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strRef>
              <c:f>Sheet1!$D$18:$J$18</c:f>
              <c:strCache>
                <c:ptCount val="7"/>
                <c:pt idx="0">
                  <c:v>Individual Contributor</c:v>
                </c:pt>
                <c:pt idx="1">
                  <c:v>Manager</c:v>
                </c:pt>
                <c:pt idx="2">
                  <c:v>Senior Manager</c:v>
                </c:pt>
                <c:pt idx="3">
                  <c:v>Director</c:v>
                </c:pt>
                <c:pt idx="4">
                  <c:v>Senior Director</c:v>
                </c:pt>
                <c:pt idx="5">
                  <c:v>Vice President</c:v>
                </c:pt>
                <c:pt idx="6">
                  <c:v>Chief</c:v>
                </c:pt>
              </c:strCache>
            </c:strRef>
          </c:xVal>
          <c:yVal>
            <c:numRef>
              <c:f>Sheet1!$D$23:$J$23</c:f>
              <c:numCache>
                <c:formatCode>_(* #,##0_);_(* \(#,##0\);_(* "-"??_);_(@_)</c:formatCode>
                <c:ptCount val="7"/>
                <c:pt idx="0">
                  <c:v>45000.0</c:v>
                </c:pt>
                <c:pt idx="1">
                  <c:v>65000.0</c:v>
                </c:pt>
                <c:pt idx="2">
                  <c:v>75000.0</c:v>
                </c:pt>
                <c:pt idx="3">
                  <c:v>90000.0</c:v>
                </c:pt>
                <c:pt idx="4">
                  <c:v>100000.0</c:v>
                </c:pt>
                <c:pt idx="5">
                  <c:v>120000.0</c:v>
                </c:pt>
                <c:pt idx="6">
                  <c:v>135000.0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59168"/>
        <c:axId val="116160528"/>
      </c:scatterChart>
      <c:valAx>
        <c:axId val="116159168"/>
        <c:scaling>
          <c:orientation val="minMax"/>
          <c:max val="7.0"/>
          <c:min val="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60528"/>
        <c:crosses val="autoZero"/>
        <c:crossBetween val="midCat"/>
      </c:valAx>
      <c:valAx>
        <c:axId val="116160528"/>
        <c:scaling>
          <c:orientation val="minMax"/>
          <c:max val="200000.0"/>
          <c:min val="40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5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16</xdr:row>
      <xdr:rowOff>4762</xdr:rowOff>
    </xdr:from>
    <xdr:to>
      <xdr:col>18</xdr:col>
      <xdr:colOff>314325</xdr:colOff>
      <xdr:row>28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15" zoomScaleNormal="115" zoomScalePageLayoutView="115" workbookViewId="0">
      <selection activeCell="A4" sqref="A4"/>
    </sheetView>
  </sheetViews>
  <sheetFormatPr baseColWidth="10" defaultColWidth="8.83203125" defaultRowHeight="15" x14ac:dyDescent="0.2"/>
  <cols>
    <col min="1" max="2" width="3.5" customWidth="1"/>
    <col min="3" max="3" width="20.83203125" bestFit="1" customWidth="1"/>
    <col min="4" max="10" width="11.5" customWidth="1"/>
  </cols>
  <sheetData>
    <row r="1" spans="1:3" x14ac:dyDescent="0.2">
      <c r="A1" s="5" t="s">
        <v>0</v>
      </c>
    </row>
    <row r="2" spans="1:3" x14ac:dyDescent="0.2">
      <c r="A2" s="5" t="s">
        <v>1</v>
      </c>
    </row>
    <row r="3" spans="1:3" x14ac:dyDescent="0.2">
      <c r="A3" s="5" t="s">
        <v>46</v>
      </c>
    </row>
    <row r="6" spans="1:3" x14ac:dyDescent="0.2">
      <c r="B6" s="5" t="s">
        <v>27</v>
      </c>
    </row>
    <row r="7" spans="1:3" x14ac:dyDescent="0.2">
      <c r="B7" s="5"/>
      <c r="C7" t="s">
        <v>26</v>
      </c>
    </row>
    <row r="8" spans="1:3" x14ac:dyDescent="0.2">
      <c r="B8" s="5"/>
    </row>
    <row r="9" spans="1:3" x14ac:dyDescent="0.2">
      <c r="B9" s="5"/>
    </row>
    <row r="10" spans="1:3" x14ac:dyDescent="0.2">
      <c r="B10" s="5" t="s">
        <v>38</v>
      </c>
    </row>
    <row r="11" spans="1:3" x14ac:dyDescent="0.2">
      <c r="B11" s="5"/>
      <c r="C11" t="s">
        <v>39</v>
      </c>
    </row>
    <row r="12" spans="1:3" x14ac:dyDescent="0.2">
      <c r="B12" s="5"/>
      <c r="C12" t="s">
        <v>44</v>
      </c>
    </row>
    <row r="13" spans="1:3" x14ac:dyDescent="0.2">
      <c r="B13" s="5"/>
      <c r="C13" t="s">
        <v>45</v>
      </c>
    </row>
    <row r="14" spans="1:3" x14ac:dyDescent="0.2">
      <c r="B14" s="5"/>
    </row>
    <row r="15" spans="1:3" x14ac:dyDescent="0.2">
      <c r="B15" s="5"/>
    </row>
    <row r="16" spans="1:3" x14ac:dyDescent="0.2">
      <c r="B16" s="5" t="s">
        <v>17</v>
      </c>
    </row>
    <row r="17" spans="2:10" x14ac:dyDescent="0.2">
      <c r="B17" s="5"/>
      <c r="D17" s="6" t="s">
        <v>19</v>
      </c>
      <c r="E17" s="6" t="s">
        <v>20</v>
      </c>
      <c r="F17" s="6" t="s">
        <v>21</v>
      </c>
      <c r="G17" s="6" t="s">
        <v>22</v>
      </c>
      <c r="H17" s="6" t="s">
        <v>23</v>
      </c>
      <c r="I17" s="6" t="s">
        <v>24</v>
      </c>
      <c r="J17" s="6" t="s">
        <v>25</v>
      </c>
    </row>
    <row r="18" spans="2:10" ht="30" x14ac:dyDescent="0.2">
      <c r="B18" s="5"/>
      <c r="C18" s="7" t="s">
        <v>18</v>
      </c>
      <c r="D18" s="8" t="s">
        <v>7</v>
      </c>
      <c r="E18" s="8" t="s">
        <v>8</v>
      </c>
      <c r="F18" s="8" t="s">
        <v>9</v>
      </c>
      <c r="G18" s="8" t="s">
        <v>10</v>
      </c>
      <c r="H18" s="8" t="s">
        <v>11</v>
      </c>
      <c r="I18" s="8" t="s">
        <v>12</v>
      </c>
      <c r="J18" s="8" t="s">
        <v>13</v>
      </c>
    </row>
    <row r="19" spans="2:10" x14ac:dyDescent="0.2">
      <c r="C19" t="s">
        <v>2</v>
      </c>
      <c r="D19" s="2">
        <f>ROUND(D23*D26,-3)</f>
        <v>68000</v>
      </c>
      <c r="E19" s="2">
        <f t="shared" ref="E19:J19" si="0">ROUND(E23*E26,-3)</f>
        <v>91000</v>
      </c>
      <c r="F19" s="2">
        <f t="shared" si="0"/>
        <v>101000</v>
      </c>
      <c r="G19" s="2">
        <f t="shared" si="0"/>
        <v>117000</v>
      </c>
      <c r="H19" s="2">
        <f t="shared" si="0"/>
        <v>130000</v>
      </c>
      <c r="I19" s="2">
        <f t="shared" si="0"/>
        <v>156000</v>
      </c>
      <c r="J19" s="2">
        <f t="shared" si="0"/>
        <v>176000</v>
      </c>
    </row>
    <row r="20" spans="2:10" x14ac:dyDescent="0.2">
      <c r="C20" t="s">
        <v>3</v>
      </c>
      <c r="D20" s="2">
        <f>ROUND((D19-D23)*0.75+D23,-3)</f>
        <v>62000</v>
      </c>
      <c r="E20" s="2">
        <f t="shared" ref="E20:J20" si="1">ROUND((E19-E23)*0.75+E23,-3)</f>
        <v>85000</v>
      </c>
      <c r="F20" s="2">
        <f t="shared" si="1"/>
        <v>95000</v>
      </c>
      <c r="G20" s="2">
        <f t="shared" si="1"/>
        <v>110000</v>
      </c>
      <c r="H20" s="2">
        <f t="shared" si="1"/>
        <v>123000</v>
      </c>
      <c r="I20" s="2">
        <f t="shared" si="1"/>
        <v>147000</v>
      </c>
      <c r="J20" s="2">
        <f t="shared" si="1"/>
        <v>166000</v>
      </c>
    </row>
    <row r="21" spans="2:10" x14ac:dyDescent="0.2">
      <c r="C21" t="s">
        <v>4</v>
      </c>
      <c r="D21" s="2">
        <f>AVERAGE(D19,D23)</f>
        <v>56500</v>
      </c>
      <c r="E21" s="2">
        <f t="shared" ref="E21:J21" si="2">AVERAGE(E19,E23)</f>
        <v>78000</v>
      </c>
      <c r="F21" s="2">
        <f t="shared" si="2"/>
        <v>88000</v>
      </c>
      <c r="G21" s="2">
        <f t="shared" si="2"/>
        <v>103500</v>
      </c>
      <c r="H21" s="2">
        <f t="shared" si="2"/>
        <v>115000</v>
      </c>
      <c r="I21" s="2">
        <f t="shared" si="2"/>
        <v>138000</v>
      </c>
      <c r="J21" s="2">
        <f t="shared" si="2"/>
        <v>155500</v>
      </c>
    </row>
    <row r="22" spans="2:10" x14ac:dyDescent="0.2">
      <c r="C22" t="s">
        <v>5</v>
      </c>
      <c r="D22" s="2">
        <f>ROUND((D19-D23)*0.25+D23,-3)</f>
        <v>51000</v>
      </c>
      <c r="E22" s="2">
        <f t="shared" ref="E22:J22" si="3">ROUND((E19-E23)*0.25+E23,-3)</f>
        <v>72000</v>
      </c>
      <c r="F22" s="2">
        <f t="shared" si="3"/>
        <v>82000</v>
      </c>
      <c r="G22" s="2">
        <f t="shared" si="3"/>
        <v>97000</v>
      </c>
      <c r="H22" s="2">
        <f t="shared" si="3"/>
        <v>108000</v>
      </c>
      <c r="I22" s="2">
        <f t="shared" si="3"/>
        <v>129000</v>
      </c>
      <c r="J22" s="2">
        <f t="shared" si="3"/>
        <v>145000</v>
      </c>
    </row>
    <row r="23" spans="2:10" x14ac:dyDescent="0.2">
      <c r="C23" t="s">
        <v>6</v>
      </c>
      <c r="D23" s="3">
        <v>45000</v>
      </c>
      <c r="E23" s="3">
        <v>65000</v>
      </c>
      <c r="F23" s="3">
        <v>75000</v>
      </c>
      <c r="G23" s="3">
        <v>90000</v>
      </c>
      <c r="H23" s="3">
        <v>100000</v>
      </c>
      <c r="I23" s="3">
        <v>120000</v>
      </c>
      <c r="J23" s="3">
        <v>135000</v>
      </c>
    </row>
    <row r="26" spans="2:10" x14ac:dyDescent="0.2">
      <c r="C26" t="s">
        <v>14</v>
      </c>
      <c r="D26" s="1">
        <v>1.5</v>
      </c>
      <c r="E26" s="1">
        <v>1.4</v>
      </c>
      <c r="F26" s="1">
        <v>1.35</v>
      </c>
      <c r="G26" s="1">
        <v>1.3</v>
      </c>
      <c r="H26" s="1">
        <v>1.3</v>
      </c>
      <c r="I26" s="1">
        <v>1.3</v>
      </c>
      <c r="J26" s="1">
        <v>1.3</v>
      </c>
    </row>
    <row r="27" spans="2:10" x14ac:dyDescent="0.2">
      <c r="C27" t="s">
        <v>15</v>
      </c>
      <c r="E27" s="4">
        <f>(D19-E23)/(D19-D23)</f>
        <v>0.13043478260869565</v>
      </c>
      <c r="F27" s="4">
        <f t="shared" ref="F27:J27" si="4">(E19-F23)/(E19-E23)</f>
        <v>0.61538461538461542</v>
      </c>
      <c r="G27" s="4">
        <f t="shared" si="4"/>
        <v>0.42307692307692307</v>
      </c>
      <c r="H27" s="4">
        <f t="shared" si="4"/>
        <v>0.62962962962962965</v>
      </c>
      <c r="I27" s="4">
        <f t="shared" si="4"/>
        <v>0.33333333333333331</v>
      </c>
      <c r="J27" s="4">
        <f t="shared" si="4"/>
        <v>0.58333333333333337</v>
      </c>
    </row>
    <row r="28" spans="2:10" x14ac:dyDescent="0.2">
      <c r="C28" t="s">
        <v>16</v>
      </c>
      <c r="D28" s="4">
        <f>(D19-E23)/(D19-D23)</f>
        <v>0.13043478260869565</v>
      </c>
      <c r="E28" s="4">
        <f t="shared" ref="E28:I28" si="5">(E19-F23)/(E19-E23)</f>
        <v>0.61538461538461542</v>
      </c>
      <c r="F28" s="4">
        <f t="shared" si="5"/>
        <v>0.42307692307692307</v>
      </c>
      <c r="G28" s="4">
        <f t="shared" si="5"/>
        <v>0.62962962962962965</v>
      </c>
      <c r="H28" s="4">
        <f t="shared" si="5"/>
        <v>0.33333333333333331</v>
      </c>
      <c r="I28" s="4">
        <f t="shared" si="5"/>
        <v>0.58333333333333337</v>
      </c>
    </row>
    <row r="31" spans="2:10" x14ac:dyDescent="0.2">
      <c r="B31" s="5" t="s">
        <v>28</v>
      </c>
    </row>
    <row r="32" spans="2:10" x14ac:dyDescent="0.2">
      <c r="B32" s="5"/>
      <c r="C32" s="10" t="s">
        <v>42</v>
      </c>
    </row>
    <row r="33" spans="2:3" x14ac:dyDescent="0.2">
      <c r="B33" s="5"/>
      <c r="C33" t="s">
        <v>40</v>
      </c>
    </row>
    <row r="34" spans="2:3" x14ac:dyDescent="0.2">
      <c r="B34" s="5"/>
      <c r="C34" t="s">
        <v>41</v>
      </c>
    </row>
    <row r="35" spans="2:3" x14ac:dyDescent="0.2">
      <c r="B35" s="5"/>
    </row>
    <row r="36" spans="2:3" x14ac:dyDescent="0.2">
      <c r="B36" s="5"/>
      <c r="C36" s="10" t="s">
        <v>37</v>
      </c>
    </row>
    <row r="37" spans="2:3" x14ac:dyDescent="0.2">
      <c r="C37" t="s">
        <v>29</v>
      </c>
    </row>
    <row r="38" spans="2:3" x14ac:dyDescent="0.2">
      <c r="C38" t="s">
        <v>30</v>
      </c>
    </row>
    <row r="39" spans="2:3" x14ac:dyDescent="0.2">
      <c r="C39" t="s">
        <v>31</v>
      </c>
    </row>
    <row r="40" spans="2:3" x14ac:dyDescent="0.2">
      <c r="C40" s="9" t="s">
        <v>32</v>
      </c>
    </row>
    <row r="41" spans="2:3" x14ac:dyDescent="0.2">
      <c r="C41" s="9" t="s">
        <v>33</v>
      </c>
    </row>
    <row r="42" spans="2:3" x14ac:dyDescent="0.2">
      <c r="C42" s="9" t="s">
        <v>34</v>
      </c>
    </row>
    <row r="43" spans="2:3" x14ac:dyDescent="0.2">
      <c r="C43" s="9" t="s">
        <v>35</v>
      </c>
    </row>
    <row r="44" spans="2:3" x14ac:dyDescent="0.2">
      <c r="C44" s="9" t="s">
        <v>36</v>
      </c>
    </row>
    <row r="45" spans="2:3" x14ac:dyDescent="0.2">
      <c r="C45" t="s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Microsoft Office User</cp:lastModifiedBy>
  <dcterms:created xsi:type="dcterms:W3CDTF">2016-03-23T09:04:47Z</dcterms:created>
  <dcterms:modified xsi:type="dcterms:W3CDTF">2017-08-07T20:29:21Z</dcterms:modified>
</cp:coreProperties>
</file>